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olivierkahr/Documents/LeTell/TirLongeole/BulletinInscription/"/>
    </mc:Choice>
  </mc:AlternateContent>
  <xr:revisionPtr revIDLastSave="0" documentId="13_ncr:1_{F0CE4A5A-84CF-7E45-BE33-C59006F48C6B}" xr6:coauthVersionLast="47" xr6:coauthVersionMax="47" xr10:uidLastSave="{00000000-0000-0000-0000-000000000000}"/>
  <bookViews>
    <workbookView xWindow="40280" yWindow="4920" windowWidth="28800" windowHeight="16080" xr2:uid="{3462AC4F-CB3C-8D4A-B47E-46EDCEB83EDF}"/>
  </bookViews>
  <sheets>
    <sheet name="Inscriptions" sheetId="1" r:id="rId1"/>
  </sheets>
  <definedNames>
    <definedName name="_xlnm.Print_Area" localSheetId="0">Inscriptions!$A$1:$R$33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7" i="1" l="1"/>
  <c r="V16" i="1"/>
  <c r="V15" i="1"/>
  <c r="V14" i="1"/>
  <c r="V11" i="1"/>
  <c r="V10" i="1"/>
  <c r="V9" i="1"/>
  <c r="P12" i="1"/>
  <c r="AA17" i="1" l="1"/>
  <c r="AA16" i="1"/>
  <c r="AA15" i="1"/>
  <c r="AA14" i="1"/>
  <c r="AA13" i="1"/>
  <c r="AA11" i="1"/>
  <c r="AA10" i="1"/>
  <c r="AA9" i="1"/>
  <c r="O17" i="1"/>
  <c r="P17" i="1" s="1"/>
  <c r="O16" i="1"/>
  <c r="O15" i="1"/>
  <c r="O14" i="1"/>
  <c r="P14" i="1" s="1"/>
  <c r="O9" i="1"/>
  <c r="O11" i="1"/>
  <c r="O10" i="1"/>
  <c r="L9" i="1"/>
  <c r="L11" i="1"/>
  <c r="P11" i="1" s="1"/>
  <c r="L10" i="1"/>
  <c r="P16" i="1" l="1"/>
  <c r="P15" i="1"/>
  <c r="P10" i="1"/>
  <c r="P9" i="1"/>
  <c r="P20" i="1" l="1"/>
</calcChain>
</file>

<file path=xl/sharedStrings.xml><?xml version="1.0" encoding="utf-8"?>
<sst xmlns="http://schemas.openxmlformats.org/spreadsheetml/2006/main" count="48" uniqueCount="47">
  <si>
    <t>Société de Tir :</t>
  </si>
  <si>
    <t>Nom et prénom du chef de Groupe :</t>
  </si>
  <si>
    <t>Adresse :</t>
  </si>
  <si>
    <t>No postal :</t>
  </si>
  <si>
    <t>Localité :</t>
  </si>
  <si>
    <t>No de Tél :</t>
  </si>
  <si>
    <t>Nom du titulaire du compte :</t>
  </si>
  <si>
    <t>Nom du Groupe</t>
  </si>
  <si>
    <t>Nom et prénom du tireur</t>
  </si>
  <si>
    <t>Année</t>
  </si>
  <si>
    <t>Licence</t>
  </si>
  <si>
    <t>Armes</t>
  </si>
  <si>
    <t>Total
en CHF</t>
  </si>
  <si>
    <t>Nombre</t>
  </si>
  <si>
    <t>Menu</t>
  </si>
  <si>
    <t>Essai</t>
  </si>
  <si>
    <t>non</t>
  </si>
  <si>
    <t>Tireurs individuels</t>
  </si>
  <si>
    <t>MENU</t>
  </si>
  <si>
    <t>IBAN no :</t>
  </si>
  <si>
    <t>Finance de Groupe, CHF 30.-</t>
  </si>
  <si>
    <t>café</t>
  </si>
  <si>
    <t>CHF 20.-</t>
  </si>
  <si>
    <t>Pour votre confort et peu d'attente, votre inscription est bienvenue</t>
  </si>
  <si>
    <t>tirlongeole@gmail.com</t>
  </si>
  <si>
    <t xml:space="preserve">
Exercices
CHF 5.-
(5 cart.)</t>
  </si>
  <si>
    <t xml:space="preserve">
Jet d'eau Groupe
CHF 17.-/
U21 CHF 15.-
(10 cart.)</t>
  </si>
  <si>
    <t xml:space="preserve">
Cé qu'è lainô
CHF 17.-/
U21 CHF 15.-
(6 cart.)</t>
  </si>
  <si>
    <t xml:space="preserve">
Longeole
CHF 8.-
(3 cart.)</t>
  </si>
  <si>
    <t xml:space="preserve">
Livret
CHF 5.-
</t>
  </si>
  <si>
    <t>Longeole, gratin de pommes de terre</t>
  </si>
  <si>
    <t>Menu
oui / non
CHF 20.-</t>
  </si>
  <si>
    <t>F90</t>
  </si>
  <si>
    <t>Standard</t>
  </si>
  <si>
    <t>F57/02</t>
  </si>
  <si>
    <t>MQ</t>
  </si>
  <si>
    <t>F57/03</t>
  </si>
  <si>
    <t>Libre</t>
  </si>
  <si>
    <t>1er TIR DE LA LONGEOLE 300m - formulaire d'inscription</t>
  </si>
  <si>
    <t>entrée</t>
  </si>
  <si>
    <t>Jour de tir</t>
  </si>
  <si>
    <t>Jour
de tir</t>
  </si>
  <si>
    <t>vendredi</t>
  </si>
  <si>
    <t>samedi</t>
  </si>
  <si>
    <t>oui</t>
  </si>
  <si>
    <t>Total à virer sur l'IBAN CH33 0900 0000 1201 6615 9, payable à "Société de tir militaire Le Tell - 1200 Genève" Motif "Tir de la Longeole"
ou à l'aide du QR-Code ci-dessous :</t>
  </si>
  <si>
    <t>par mail à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</si>
</sst>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3" fillId="0" borderId="3" xfId="0" applyFont="1" applyBorder="1"/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/>
    <xf numFmtId="0" fontId="3" fillId="0" borderId="5" xfId="0" applyFont="1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6" fillId="0" borderId="0" xfId="0" applyFont="1"/>
    <xf numFmtId="0" fontId="7" fillId="0" borderId="0" xfId="1" applyFont="1" applyAlignment="1" applyProtection="1"/>
    <xf numFmtId="0" fontId="3" fillId="0" borderId="9" xfId="0" applyFont="1" applyBorder="1"/>
    <xf numFmtId="0" fontId="3" fillId="0" borderId="12" xfId="0" applyFont="1" applyBorder="1"/>
    <xf numFmtId="0" fontId="0" fillId="0" borderId="10" xfId="0" applyBorder="1"/>
    <xf numFmtId="0" fontId="8" fillId="0" borderId="0" xfId="0" applyFont="1"/>
    <xf numFmtId="0" fontId="8" fillId="0" borderId="4" xfId="0" applyFont="1" applyBorder="1" applyAlignment="1" applyProtection="1">
      <alignment horizontal="center" vertical="center"/>
      <protection locked="0"/>
    </xf>
    <xf numFmtId="0" fontId="1" fillId="0" borderId="0" xfId="1" applyAlignment="1" applyProtection="1"/>
    <xf numFmtId="0" fontId="4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3" fillId="0" borderId="8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8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150678</xdr:colOff>
      <xdr:row>22</xdr:row>
      <xdr:rowOff>21523</xdr:rowOff>
    </xdr:from>
    <xdr:to>
      <xdr:col>10</xdr:col>
      <xdr:colOff>589796</xdr:colOff>
      <xdr:row>31</xdr:row>
      <xdr:rowOff>6503</xdr:rowOff>
    </xdr:to>
    <xdr:pic>
      <xdr:nvPicPr>
        <xdr:cNvPr id="4" name="Image 3" descr="page1image25260224">
          <a:extLst>
            <a:ext uri="{FF2B5EF4-FFF2-40B4-BE49-F238E27FC236}">
              <a16:creationId xmlns:a16="http://schemas.microsoft.com/office/drawing/2014/main" id="{DFB721BD-D116-213B-72F6-EC52D61B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559" y="5478218"/>
          <a:ext cx="1829661" cy="1822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irlongeol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502A2-F70A-214E-AA71-7A8CD11D2903}">
  <sheetPr codeName="Feuil1">
    <pageSetUpPr fitToPage="1"/>
  </sheetPr>
  <dimension ref="B1:AC40"/>
  <sheetViews>
    <sheetView showGridLines="0" tabSelected="1" topLeftCell="A3" zoomScaleNormal="100" workbookViewId="0">
      <selection activeCell="D4" sqref="D4:G4"/>
    </sheetView>
  </sheetViews>
  <sheetFormatPr baseColWidth="10" defaultColWidth="10.83203125" defaultRowHeight="16" zeroHeight="1" x14ac:dyDescent="0.2"/>
  <cols>
    <col min="1" max="1" width="0.5" customWidth="1"/>
    <col min="2" max="2" width="10.1640625" customWidth="1"/>
    <col min="3" max="3" width="8.5" customWidth="1"/>
    <col min="4" max="4" width="3" customWidth="1"/>
    <col min="5" max="5" width="10.83203125" customWidth="1"/>
    <col min="6" max="6" width="13.33203125" customWidth="1"/>
    <col min="7" max="7" width="11.33203125" customWidth="1"/>
    <col min="8" max="8" width="13.33203125" customWidth="1"/>
    <col min="9" max="9" width="9" customWidth="1"/>
    <col min="10" max="10" width="9.1640625" bestFit="1" customWidth="1"/>
    <col min="11" max="12" width="10.83203125" customWidth="1"/>
    <col min="13" max="13" width="13.33203125" customWidth="1"/>
    <col min="14" max="16" width="10.83203125" customWidth="1"/>
    <col min="17" max="17" width="12.33203125" bestFit="1" customWidth="1"/>
    <col min="18" max="18" width="2.5" customWidth="1"/>
    <col min="19" max="19" width="11.5" hidden="1" customWidth="1"/>
    <col min="20" max="20" width="7.83203125" hidden="1" customWidth="1"/>
    <col min="21" max="21" width="5.83203125" hidden="1" customWidth="1"/>
    <col min="22" max="22" width="3.1640625" hidden="1" customWidth="1"/>
    <col min="23" max="23" width="5.33203125" hidden="1" customWidth="1"/>
    <col min="24" max="24" width="8.5" hidden="1" customWidth="1"/>
    <col min="25" max="25" width="0.5" hidden="1" customWidth="1"/>
    <col min="26" max="26" width="10.1640625" hidden="1" customWidth="1"/>
    <col min="27" max="27" width="3.1640625" hidden="1" customWidth="1"/>
    <col min="28" max="28" width="3" hidden="1" customWidth="1"/>
    <col min="29" max="29" width="1.1640625" hidden="1" customWidth="1"/>
  </cols>
  <sheetData>
    <row r="1" spans="2:27" x14ac:dyDescent="0.2"/>
    <row r="2" spans="2:27" ht="23" x14ac:dyDescent="0.25">
      <c r="B2" s="52" t="s">
        <v>38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27" x14ac:dyDescent="0.2"/>
    <row r="4" spans="2:27" ht="19.5" customHeight="1" x14ac:dyDescent="0.2">
      <c r="B4" s="1" t="s">
        <v>0</v>
      </c>
      <c r="C4" s="1"/>
      <c r="D4" s="56"/>
      <c r="E4" s="56"/>
      <c r="F4" s="56"/>
      <c r="G4" s="56"/>
      <c r="H4" s="57" t="s">
        <v>1</v>
      </c>
      <c r="I4" s="57"/>
      <c r="J4" s="57"/>
      <c r="K4" s="57"/>
      <c r="L4" s="57"/>
      <c r="M4" s="59"/>
      <c r="N4" s="59"/>
      <c r="O4" s="59"/>
      <c r="P4" s="59"/>
      <c r="Q4" s="59"/>
    </row>
    <row r="5" spans="2:27" ht="19.5" customHeight="1" x14ac:dyDescent="0.2">
      <c r="B5" s="1" t="s">
        <v>2</v>
      </c>
      <c r="C5" s="59"/>
      <c r="D5" s="59"/>
      <c r="E5" s="59"/>
      <c r="F5" s="59"/>
      <c r="G5" s="1" t="s">
        <v>3</v>
      </c>
      <c r="H5" s="2"/>
      <c r="I5" s="1" t="s">
        <v>4</v>
      </c>
      <c r="J5" s="1"/>
      <c r="K5" s="59"/>
      <c r="L5" s="59"/>
      <c r="M5" s="59"/>
      <c r="N5" s="3" t="s">
        <v>5</v>
      </c>
      <c r="O5" s="58"/>
      <c r="P5" s="58"/>
      <c r="Q5" s="58"/>
    </row>
    <row r="6" spans="2:27" ht="19.5" customHeight="1" x14ac:dyDescent="0.2">
      <c r="B6" s="20" t="s">
        <v>19</v>
      </c>
      <c r="C6" s="38"/>
      <c r="D6" s="39"/>
      <c r="E6" s="39"/>
      <c r="F6" s="39"/>
      <c r="G6" s="1"/>
      <c r="H6" s="3"/>
      <c r="I6" s="53" t="s">
        <v>6</v>
      </c>
      <c r="J6" s="53"/>
      <c r="K6" s="53"/>
      <c r="L6" s="53"/>
      <c r="M6" s="54"/>
      <c r="N6" s="55"/>
      <c r="O6" s="54"/>
      <c r="P6" s="54"/>
      <c r="Q6" s="54"/>
    </row>
    <row r="7" spans="2:2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/>
      <c r="Q7" s="4"/>
    </row>
    <row r="8" spans="2:27" ht="87" customHeight="1" x14ac:dyDescent="0.2">
      <c r="B8" s="40" t="s">
        <v>7</v>
      </c>
      <c r="C8" s="40"/>
      <c r="D8" s="40" t="s">
        <v>8</v>
      </c>
      <c r="E8" s="40"/>
      <c r="F8" s="40"/>
      <c r="G8" s="5" t="s">
        <v>9</v>
      </c>
      <c r="H8" s="5" t="s">
        <v>10</v>
      </c>
      <c r="I8" s="5" t="s">
        <v>11</v>
      </c>
      <c r="J8" s="28" t="s">
        <v>41</v>
      </c>
      <c r="K8" s="23" t="s">
        <v>25</v>
      </c>
      <c r="L8" s="24" t="s">
        <v>26</v>
      </c>
      <c r="M8" s="24" t="s">
        <v>27</v>
      </c>
      <c r="N8" s="24" t="s">
        <v>28</v>
      </c>
      <c r="O8" s="24" t="s">
        <v>29</v>
      </c>
      <c r="P8" s="6" t="s">
        <v>12</v>
      </c>
      <c r="Q8" s="6" t="s">
        <v>31</v>
      </c>
      <c r="S8" t="s">
        <v>40</v>
      </c>
      <c r="T8" t="s">
        <v>13</v>
      </c>
      <c r="U8" t="s">
        <v>14</v>
      </c>
      <c r="W8" t="s">
        <v>15</v>
      </c>
      <c r="X8" t="s">
        <v>11</v>
      </c>
    </row>
    <row r="9" spans="2:27" x14ac:dyDescent="0.2">
      <c r="B9" s="42"/>
      <c r="C9" s="43"/>
      <c r="D9" s="41"/>
      <c r="E9" s="41"/>
      <c r="F9" s="41"/>
      <c r="G9" s="21"/>
      <c r="H9" s="7"/>
      <c r="I9" s="21"/>
      <c r="J9" s="21"/>
      <c r="K9" s="7"/>
      <c r="L9" s="5" t="str">
        <f>IF(D9&lt;&gt;"",1,"")</f>
        <v/>
      </c>
      <c r="M9" s="7"/>
      <c r="N9" s="7"/>
      <c r="O9" s="5" t="str">
        <f>IF(D9&lt;&gt;"",1,"")</f>
        <v/>
      </c>
      <c r="P9" s="8" t="str">
        <f>IF(D9&lt;&gt;"",K9*5+L9*AA9+M9*AA9+N9*8+O9*5+V9,"")</f>
        <v/>
      </c>
      <c r="Q9" s="9"/>
      <c r="V9">
        <f>IF(LEFT(Q9,3)="oui",20,)</f>
        <v>0</v>
      </c>
      <c r="AA9">
        <f>IF(G9&gt;2002,15,17)</f>
        <v>17</v>
      </c>
    </row>
    <row r="10" spans="2:27" x14ac:dyDescent="0.2">
      <c r="B10" s="44"/>
      <c r="C10" s="45"/>
      <c r="D10" s="41"/>
      <c r="E10" s="41"/>
      <c r="F10" s="41"/>
      <c r="G10" s="7"/>
      <c r="H10" s="7"/>
      <c r="I10" s="7"/>
      <c r="J10" s="7"/>
      <c r="K10" s="7"/>
      <c r="L10" s="5" t="str">
        <f>IF(D10&lt;&gt;"",1,"")</f>
        <v/>
      </c>
      <c r="M10" s="7"/>
      <c r="N10" s="7"/>
      <c r="O10" s="5" t="str">
        <f>IF(D10&lt;&gt;"",1,"")</f>
        <v/>
      </c>
      <c r="P10" s="8" t="str">
        <f>IF(D10&lt;&gt;"",K10*5+L10*AA10+M10*AA10+N10*8+O10*5+V10,"")</f>
        <v/>
      </c>
      <c r="Q10" s="9"/>
      <c r="S10" t="s">
        <v>42</v>
      </c>
      <c r="T10">
        <v>1</v>
      </c>
      <c r="U10" t="s">
        <v>44</v>
      </c>
      <c r="V10">
        <f>IF(LEFT(Q10,3)="oui",20,)</f>
        <v>0</v>
      </c>
      <c r="W10">
        <v>1</v>
      </c>
      <c r="X10" t="s">
        <v>37</v>
      </c>
      <c r="AA10">
        <f>IF(G10&gt;2002,15,17)</f>
        <v>17</v>
      </c>
    </row>
    <row r="11" spans="2:27" x14ac:dyDescent="0.2">
      <c r="B11" s="44"/>
      <c r="C11" s="45"/>
      <c r="D11" s="41"/>
      <c r="E11" s="41"/>
      <c r="F11" s="41"/>
      <c r="G11" s="7"/>
      <c r="H11" s="7"/>
      <c r="I11" s="21"/>
      <c r="J11" s="21"/>
      <c r="K11" s="7"/>
      <c r="L11" s="5" t="str">
        <f>IF(D11&lt;&gt;"",1,"")</f>
        <v/>
      </c>
      <c r="M11" s="7"/>
      <c r="N11" s="7"/>
      <c r="O11" s="5" t="str">
        <f>IF(D11&lt;&gt;"",1,"")</f>
        <v/>
      </c>
      <c r="P11" s="8" t="str">
        <f>IF(D11&lt;&gt;"",K11*5+L11*AA11+M11*AA11+N11*8+O11*5+V11,"")</f>
        <v/>
      </c>
      <c r="Q11" s="9"/>
      <c r="S11" t="s">
        <v>43</v>
      </c>
      <c r="U11" t="s">
        <v>16</v>
      </c>
      <c r="V11">
        <f>IF(LEFT(Q11,3)="oui",20,)</f>
        <v>0</v>
      </c>
      <c r="W11">
        <v>2</v>
      </c>
      <c r="X11" t="s">
        <v>33</v>
      </c>
      <c r="AA11">
        <f>IF(G11&gt;2002,15,17)</f>
        <v>17</v>
      </c>
    </row>
    <row r="12" spans="2:27" x14ac:dyDescent="0.2">
      <c r="B12" s="60" t="s">
        <v>20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5"/>
      <c r="P12" s="8" t="str">
        <f>IF(B9&lt;&gt;"",30,"")</f>
        <v/>
      </c>
      <c r="Q12" s="10"/>
      <c r="W12">
        <v>3</v>
      </c>
      <c r="X12" t="s">
        <v>34</v>
      </c>
    </row>
    <row r="13" spans="2:27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W13">
        <v>4</v>
      </c>
      <c r="X13" t="s">
        <v>35</v>
      </c>
      <c r="AA13">
        <f>IF(G13&gt;2002,15,17)</f>
        <v>17</v>
      </c>
    </row>
    <row r="14" spans="2:27" x14ac:dyDescent="0.2">
      <c r="B14" s="40" t="s">
        <v>17</v>
      </c>
      <c r="C14" s="40"/>
      <c r="D14" s="41"/>
      <c r="E14" s="41"/>
      <c r="F14" s="41"/>
      <c r="G14" s="21"/>
      <c r="H14" s="7"/>
      <c r="I14" s="7"/>
      <c r="J14" s="7"/>
      <c r="K14" s="7"/>
      <c r="L14" s="7"/>
      <c r="M14" s="7"/>
      <c r="N14" s="7"/>
      <c r="O14" s="5" t="str">
        <f>IF(D14&lt;&gt;"",1,"")</f>
        <v/>
      </c>
      <c r="P14" s="8" t="str">
        <f>IF(D14&lt;&gt;"",K14*5+L14*AA14+M14*AA14+N14*8+O14*5+V14,"")</f>
        <v/>
      </c>
      <c r="Q14" s="9"/>
      <c r="V14">
        <f>IF(LEFT(Q14,3)="oui",20,)</f>
        <v>0</v>
      </c>
      <c r="W14">
        <v>5</v>
      </c>
      <c r="X14" t="s">
        <v>32</v>
      </c>
      <c r="AA14">
        <f>IF(G14&gt;2002,15,17)</f>
        <v>17</v>
      </c>
    </row>
    <row r="15" spans="2:27" x14ac:dyDescent="0.2">
      <c r="B15" s="40"/>
      <c r="C15" s="40"/>
      <c r="D15" s="41"/>
      <c r="E15" s="41"/>
      <c r="F15" s="41"/>
      <c r="G15" s="21"/>
      <c r="H15" s="7"/>
      <c r="I15" s="7"/>
      <c r="J15" s="7"/>
      <c r="K15" s="7"/>
      <c r="L15" s="7"/>
      <c r="M15" s="7"/>
      <c r="N15" s="7"/>
      <c r="O15" s="5" t="str">
        <f>IF(D15&lt;&gt;"",1,"")</f>
        <v/>
      </c>
      <c r="P15" s="8" t="str">
        <f>IF(D15&lt;&gt;"",K15*5+L15*AA15+M15*AA15+N15*8+O15*5+V15,"")</f>
        <v/>
      </c>
      <c r="Q15" s="9"/>
      <c r="V15">
        <f>IF(LEFT(Q15,3)="oui",20,)</f>
        <v>0</v>
      </c>
      <c r="W15">
        <v>6</v>
      </c>
      <c r="X15" t="s">
        <v>36</v>
      </c>
      <c r="AA15">
        <f>IF(G15&gt;2002,15,17)</f>
        <v>17</v>
      </c>
    </row>
    <row r="16" spans="2:27" x14ac:dyDescent="0.2">
      <c r="B16" s="40"/>
      <c r="C16" s="40"/>
      <c r="D16" s="41"/>
      <c r="E16" s="41"/>
      <c r="F16" s="41"/>
      <c r="G16" s="21"/>
      <c r="H16" s="7"/>
      <c r="I16" s="7"/>
      <c r="J16" s="7"/>
      <c r="K16" s="7"/>
      <c r="L16" s="7"/>
      <c r="M16" s="7"/>
      <c r="N16" s="7"/>
      <c r="O16" s="5" t="str">
        <f>IF(D16&lt;&gt;"",1,"")</f>
        <v/>
      </c>
      <c r="P16" s="8" t="str">
        <f>IF(D16&lt;&gt;"",K16*5+L16*AA16+M16*AA16+N16*8+O16*5+V16,"")</f>
        <v/>
      </c>
      <c r="Q16" s="9"/>
      <c r="V16">
        <f>IF(LEFT(Q16,3)="oui",20,)</f>
        <v>0</v>
      </c>
      <c r="W16">
        <v>7</v>
      </c>
      <c r="AA16">
        <f>IF(G16&gt;2002,15,17)</f>
        <v>17</v>
      </c>
    </row>
    <row r="17" spans="2:27" x14ac:dyDescent="0.2">
      <c r="B17" s="40"/>
      <c r="C17" s="40"/>
      <c r="D17" s="41"/>
      <c r="E17" s="41"/>
      <c r="F17" s="41"/>
      <c r="G17" s="21"/>
      <c r="H17" s="7"/>
      <c r="I17" s="7"/>
      <c r="J17" s="7"/>
      <c r="K17" s="7"/>
      <c r="L17" s="7"/>
      <c r="M17" s="7"/>
      <c r="N17" s="7"/>
      <c r="O17" s="5" t="str">
        <f>IF(D17&lt;&gt;"",1,"")</f>
        <v/>
      </c>
      <c r="P17" s="8" t="str">
        <f>IF(D17&lt;&gt;"",K17*5+L17*AA17+M17*AA17+N17*8+O17*5+V17,"")</f>
        <v/>
      </c>
      <c r="Q17" s="9"/>
      <c r="V17">
        <f>IF(LEFT(Q17,3)="oui",20,)</f>
        <v>0</v>
      </c>
      <c r="W17">
        <v>8</v>
      </c>
      <c r="AA17">
        <f>IF(G17&gt;2002,15,17)</f>
        <v>17</v>
      </c>
    </row>
    <row r="18" spans="2:27" x14ac:dyDescent="0.2">
      <c r="B18" s="1"/>
      <c r="C18" s="1"/>
      <c r="D18" s="35"/>
      <c r="E18" s="35"/>
      <c r="F18" s="35"/>
      <c r="G18" s="1"/>
      <c r="H18" s="1"/>
      <c r="I18" s="1"/>
      <c r="J18" s="1"/>
      <c r="K18" s="1"/>
      <c r="L18" s="1"/>
      <c r="M18" s="1"/>
      <c r="N18" s="1"/>
      <c r="O18" s="1"/>
      <c r="W18">
        <v>9</v>
      </c>
    </row>
    <row r="19" spans="2:27" x14ac:dyDescent="0.2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W19">
        <v>10</v>
      </c>
    </row>
    <row r="20" spans="2:27" ht="19.5" customHeight="1" x14ac:dyDescent="0.2">
      <c r="B20" s="46" t="s">
        <v>45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29"/>
      <c r="P20" s="8">
        <f>SUM(P9:P17)</f>
        <v>0</v>
      </c>
    </row>
    <row r="21" spans="2:27" ht="16" customHeight="1" x14ac:dyDescent="0.2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1"/>
    </row>
    <row r="22" spans="2:27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27" ht="19.5" customHeight="1" x14ac:dyDescent="0.2">
      <c r="B23" s="1"/>
      <c r="C23" s="35"/>
      <c r="D23" s="35"/>
      <c r="E23" s="35"/>
      <c r="F23" s="1"/>
      <c r="G23" s="35"/>
      <c r="H23" s="35"/>
      <c r="I23" s="35"/>
      <c r="J23" s="27"/>
      <c r="K23" s="1"/>
      <c r="L23" s="1"/>
      <c r="M23" s="11"/>
      <c r="N23" s="37"/>
      <c r="O23" s="37"/>
      <c r="P23" s="12"/>
    </row>
    <row r="24" spans="2:27" x14ac:dyDescent="0.2">
      <c r="G24" s="1"/>
      <c r="H24" s="1"/>
      <c r="I24" s="1"/>
      <c r="J24" s="1"/>
      <c r="K24" s="1"/>
      <c r="L24" s="1"/>
      <c r="M24" s="13"/>
      <c r="N24" s="31" t="s">
        <v>18</v>
      </c>
      <c r="O24" s="31"/>
      <c r="P24" s="14"/>
    </row>
    <row r="25" spans="2:27" x14ac:dyDescent="0.2">
      <c r="G25" s="1"/>
      <c r="H25" s="1"/>
      <c r="I25" s="1"/>
      <c r="J25" s="1"/>
      <c r="K25" s="1"/>
      <c r="L25" s="1"/>
      <c r="M25" s="13"/>
      <c r="N25" s="30"/>
      <c r="O25" s="30"/>
      <c r="P25" s="14"/>
    </row>
    <row r="26" spans="2:27" x14ac:dyDescent="0.2">
      <c r="C26" s="1"/>
      <c r="D26" s="1"/>
      <c r="E26" s="1"/>
      <c r="F26" s="1"/>
      <c r="G26" s="1"/>
      <c r="H26" s="1"/>
      <c r="I26" s="1"/>
      <c r="J26" s="1"/>
      <c r="K26" s="1"/>
      <c r="L26" s="1"/>
      <c r="M26" s="34" t="s">
        <v>39</v>
      </c>
      <c r="N26" s="35"/>
      <c r="O26" s="35"/>
      <c r="P26" s="36"/>
    </row>
    <row r="27" spans="2:27" x14ac:dyDescent="0.2">
      <c r="B27" s="15" t="s">
        <v>23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32" t="s">
        <v>30</v>
      </c>
      <c r="N27" s="30"/>
      <c r="O27" s="30"/>
      <c r="P27" s="33"/>
    </row>
    <row r="28" spans="2:27" x14ac:dyDescent="0.2">
      <c r="B28" s="15" t="s">
        <v>46</v>
      </c>
      <c r="C28" s="1"/>
      <c r="D28" s="1"/>
      <c r="E28" s="1"/>
      <c r="F28" s="22" t="s">
        <v>24</v>
      </c>
      <c r="G28" s="1"/>
      <c r="H28" s="1"/>
      <c r="I28" s="1"/>
      <c r="J28" s="1"/>
      <c r="K28" s="1"/>
      <c r="L28" s="1"/>
      <c r="M28" s="13"/>
      <c r="N28" s="30" t="s">
        <v>21</v>
      </c>
      <c r="O28" s="30"/>
      <c r="P28" s="14"/>
    </row>
    <row r="29" spans="2:27" ht="16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5"/>
      <c r="N29" s="30"/>
      <c r="O29" s="30"/>
      <c r="P29" s="26"/>
    </row>
    <row r="30" spans="2:27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3"/>
      <c r="N30" s="30" t="s">
        <v>22</v>
      </c>
      <c r="O30" s="30"/>
      <c r="P30" s="26"/>
    </row>
    <row r="31" spans="2:27" x14ac:dyDescent="0.2">
      <c r="B31" s="15"/>
      <c r="C31" s="1"/>
      <c r="D31" s="16"/>
      <c r="E31" s="1"/>
      <c r="F31" s="1"/>
      <c r="G31" s="1"/>
      <c r="H31" s="1"/>
      <c r="I31" s="1"/>
      <c r="J31" s="1"/>
      <c r="K31" s="1"/>
      <c r="L31" s="1"/>
      <c r="M31" s="17"/>
      <c r="N31" s="18"/>
      <c r="O31" s="18"/>
      <c r="P31" s="19"/>
    </row>
    <row r="32" spans="2:27" ht="7.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"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x14ac:dyDescent="0.2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2.2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idden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idden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idden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idden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idden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sheetProtection algorithmName="SHA-512" hashValue="iB721riB3aSPZQkP2o18uNvAdUxQgF2TgoCyAOV/ObLgZkRXlWHPgrDJEtSTUwtqE0ypd5FbLzHQys61wxVYfQ==" saltValue="pDni6iF9FPo2aRvravD9dw==" spinCount="100000" sheet="1" objects="1" scenarios="1"/>
  <mergeCells count="35">
    <mergeCell ref="B2:Q2"/>
    <mergeCell ref="I6:L6"/>
    <mergeCell ref="M6:Q6"/>
    <mergeCell ref="D18:F18"/>
    <mergeCell ref="B19:Q19"/>
    <mergeCell ref="D4:G4"/>
    <mergeCell ref="H4:L4"/>
    <mergeCell ref="O5:Q5"/>
    <mergeCell ref="M4:Q4"/>
    <mergeCell ref="B12:N12"/>
    <mergeCell ref="B14:C17"/>
    <mergeCell ref="D14:F14"/>
    <mergeCell ref="D15:F15"/>
    <mergeCell ref="D16:F16"/>
    <mergeCell ref="C5:F5"/>
    <mergeCell ref="K5:M5"/>
    <mergeCell ref="N23:O23"/>
    <mergeCell ref="C6:F6"/>
    <mergeCell ref="B8:C8"/>
    <mergeCell ref="D8:F8"/>
    <mergeCell ref="D17:F17"/>
    <mergeCell ref="B9:C11"/>
    <mergeCell ref="D9:F9"/>
    <mergeCell ref="D10:F10"/>
    <mergeCell ref="D11:F11"/>
    <mergeCell ref="C23:E23"/>
    <mergeCell ref="G23:I23"/>
    <mergeCell ref="B20:N21"/>
    <mergeCell ref="N29:O29"/>
    <mergeCell ref="N24:O24"/>
    <mergeCell ref="N30:O30"/>
    <mergeCell ref="M27:P27"/>
    <mergeCell ref="N25:O25"/>
    <mergeCell ref="N28:O28"/>
    <mergeCell ref="M26:P26"/>
  </mergeCells>
  <dataValidations count="7">
    <dataValidation type="list" allowBlank="1" showInputMessage="1" showErrorMessage="1" sqref="K9:K11 K983053:K983056 K917517:K917520 K851981:K851984 K786445:K786448 K720909:K720912 K655373:K655376 K589837:K589840 K524301:K524304 K458765:K458768 K393229:K393232 K327693:K327696 K262157:K262160 K196621:K196624 K131085:K131088 K65549:K65552 K14:K17 K983046:K983050 K917510:K917514 K851974:K851978 K786438:K786442 K720902:K720906 K655366:K655370 K589830:K589834 K524294:K524298 K458758:K458762 K393222:K393226 K327686:K327690 K262150:K262154 K196614:K196618 K131078:K131082 K65542:K65546 N9:N11 N14:N17" xr:uid="{3A918137-3491-004D-8CDB-25F4B12B4D86}">
      <formula1>$W$9:$W$19</formula1>
    </dataValidation>
    <dataValidation type="list" allowBlank="1" showInputMessage="1" showErrorMessage="1" sqref="Q65542:Q65546 Q196614:Q196618 Q262150:Q262154 Q327686:Q327690 Q393222:Q393226 Q458758:Q458762 Q524294:Q524298 Q589830:Q589834 Q655366:Q655370 Q720902:Q720906 Q786438:Q786442 Q851974:Q851978 Q917510:Q917514 Q983046:Q983050 Q131078:Q131082 Q65549:Q65552 Q131085:Q131088 Q196621:Q196624 Q262157:Q262160 Q327693:Q327696 Q393229:Q393232 Q458765:Q458768 Q524301:Q524304 Q589837:Q589840 Q655373:Q655376 Q720909:Q720912 Q786445:Q786448 Q851981:Q851984 Q917517:Q917520 Q983053:Q983056" xr:uid="{B8B73697-FBBB-2442-B6DD-DE02F11C5E81}">
      <formula1>$U$9:$U$10</formula1>
    </dataValidation>
    <dataValidation type="list" allowBlank="1" showInputMessage="1" showErrorMessage="1" sqref="M983053:O983056 L14:M17 M65542:O65546 M131078:O131082 M196614:O196618 M262150:O262154 M327686:O327690 M393222:O393226 M458758:O458762 M524294:O524298 M589830:O589834 M655366:O655370 M720902:O720906 M786438:O786442 M851974:O851978 M917510:O917514 M983046:O983050 M9:M11 M65549:O65552 M131085:O131088 M196621:O196624 M262157:O262160 M327693:O327696 M393229:O393232 M458765:O458768 M524301:O524304 M589837:O589840 M655373:O655376 M720909:O720912 M786445:O786448 M851981:O851984 M917517:O917520" xr:uid="{19533BF3-1763-454E-B209-C7F3316ECAAA}">
      <formula1>$T$9:$T$10</formula1>
    </dataValidation>
    <dataValidation type="whole" allowBlank="1" showInputMessage="1" showErrorMessage="1" promptTitle="Format AAAA" prompt="Merci de saisir l'année de naissance" sqref="G9:G11 G14:G17" xr:uid="{EC73428D-FB00-0F40-9341-079108949F93}">
      <formula1>1900</formula1>
      <formula2>2023</formula2>
    </dataValidation>
    <dataValidation type="list" allowBlank="1" showInputMessage="1" showErrorMessage="1" sqref="I9:I11 I14:I17" xr:uid="{8F4EF437-BF78-7F4C-865E-EA69D9BCDBBC}">
      <formula1>$X$9:$X$15</formula1>
    </dataValidation>
    <dataValidation type="list" allowBlank="1" showInputMessage="1" showErrorMessage="1" sqref="Q9:Q11 Q14:Q17" xr:uid="{3F1755EC-1D1D-6842-A322-CE589E62A9FA}">
      <formula1>$U$9:$U$11</formula1>
    </dataValidation>
    <dataValidation type="list" allowBlank="1" showInputMessage="1" showErrorMessage="1" sqref="J9:J11 J14:J17" xr:uid="{77CC8929-4083-8144-91C9-8BD7915499C6}">
      <formula1>$S$9:$S$11</formula1>
    </dataValidation>
  </dataValidations>
  <hyperlinks>
    <hyperlink ref="F28" r:id="rId1" xr:uid="{A38CB8D6-8DF5-2547-9DFD-90CD107A10EF}"/>
  </hyperlinks>
  <pageMargins left="0.7" right="0.7" top="0.75" bottom="0.75" header="0.3" footer="0.3"/>
  <pageSetup paperSize="9" scale="79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Inscriptions</vt:lpstr>
      <vt:lpstr>Inscriptions!Zone_d_impression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Kähr Olivier (IT-PTR-CEN1-SL9)</cp:lastModifiedBy>
  <cp:lastPrinted>2023-02-14T18:58:58Z</cp:lastPrinted>
  <dcterms:created xsi:type="dcterms:W3CDTF">2023-02-12T19:32:37Z</dcterms:created>
  <dcterms:modified xsi:type="dcterms:W3CDTF">2023-10-22T15:07:17Z</dcterms:modified>
</cp:coreProperties>
</file>